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ropbox/Výbor RSHb Čechy Východ/RSHb - odborné komise (LK, KR, DK, KM RSHb)/LK RSHb/2021-2022/"/>
    </mc:Choice>
  </mc:AlternateContent>
  <xr:revisionPtr revIDLastSave="0" documentId="13_ncr:1_{D4A09F57-D842-AF49-8F58-17D38DE5DE34}" xr6:coauthVersionLast="36" xr6:coauthVersionMax="36" xr10:uidLastSave="{00000000-0000-0000-0000-000000000000}"/>
  <bookViews>
    <workbookView xWindow="0" yWindow="0" windowWidth="25600" windowHeight="16000" tabRatio="660" xr2:uid="{00000000-000D-0000-FFFF-FFFF00000000}"/>
  </bookViews>
  <sheets>
    <sheet name="List1" sheetId="8" r:id="rId1"/>
  </sheets>
  <definedNames>
    <definedName name="_xlnm.Print_Area" localSheetId="0">List1!$A$1:$S$62</definedName>
  </definedNames>
  <calcPr calcId="181029"/>
  <customWorkbookViews>
    <customWorkbookView name="VL" guid="{553C77C6-C24E-4EA4-AE4F-3E05DB0676F5}" maximized="1" xWindow="1" yWindow="1" windowWidth="1196" windowHeight="859" tabRatio="660" activeSheetId="5" showFormulaBar="0"/>
    <customWorkbookView name="Výp" guid="{BEADC62D-4365-4BCD-9491-F0BE2CCF396E}" maximized="1" xWindow="1" yWindow="1" windowWidth="1196" windowHeight="859" tabRatio="660" activeSheetId="5" showFormulaBar="0"/>
    <customWorkbookView name="TISK" guid="{C95D0396-1848-44D7-BEFD-0FA047C51E1E}" maximized="1" xWindow="1" yWindow="1" windowWidth="1196" windowHeight="859" tabRatio="660" activeSheetId="7" showFormulaBar="0"/>
  </customWorkbookViews>
</workbook>
</file>

<file path=xl/calcChain.xml><?xml version="1.0" encoding="utf-8"?>
<calcChain xmlns="http://schemas.openxmlformats.org/spreadsheetml/2006/main">
  <c r="AB41" i="8" l="1"/>
  <c r="A44" i="8"/>
  <c r="F53" i="8"/>
  <c r="AB33" i="8"/>
  <c r="AB34" i="8"/>
  <c r="AB35" i="8"/>
  <c r="AB36" i="8"/>
  <c r="AB37" i="8"/>
  <c r="AB38" i="8"/>
  <c r="AB39" i="8"/>
  <c r="AB40" i="8"/>
  <c r="AB42" i="8"/>
  <c r="AB43" i="8"/>
  <c r="AB32" i="8"/>
  <c r="R34" i="8"/>
  <c r="V34" i="8" s="1"/>
  <c r="R35" i="8"/>
  <c r="V35" i="8" s="1"/>
  <c r="R36" i="8"/>
  <c r="V36" i="8" s="1"/>
  <c r="R37" i="8"/>
  <c r="V37" i="8" s="1"/>
  <c r="R38" i="8"/>
  <c r="V38" i="8" s="1"/>
  <c r="R39" i="8"/>
  <c r="V39" i="8" s="1"/>
  <c r="R40" i="8"/>
  <c r="V40" i="8" s="1"/>
  <c r="R41" i="8"/>
  <c r="V41" i="8" s="1"/>
  <c r="R42" i="8"/>
  <c r="V42" i="8" s="1"/>
  <c r="R43" i="8"/>
  <c r="V43" i="8" s="1"/>
  <c r="AE35" i="8" l="1"/>
  <c r="AE34" i="8"/>
  <c r="AE37" i="8"/>
  <c r="AE36" i="8"/>
  <c r="AE38" i="8" l="1"/>
  <c r="AF38" i="8" s="1"/>
  <c r="Y33" i="8" l="1"/>
  <c r="R32" i="8" s="1"/>
  <c r="V32" i="8" s="1"/>
  <c r="R33" i="8"/>
  <c r="V33" i="8" s="1"/>
  <c r="R53" i="8" l="1"/>
</calcChain>
</file>

<file path=xl/sharedStrings.xml><?xml version="1.0" encoding="utf-8"?>
<sst xmlns="http://schemas.openxmlformats.org/spreadsheetml/2006/main" count="71" uniqueCount="63">
  <si>
    <t>D</t>
  </si>
  <si>
    <t>Ž</t>
  </si>
  <si>
    <t>P</t>
  </si>
  <si>
    <t>Č E S K O M O R A V S K Ý   S V A Z   H O K E J B A L U</t>
  </si>
  <si>
    <t>Název střešní TJ/SK (např. SHM Praha - není-li stejný jako název klubu)</t>
  </si>
  <si>
    <t>Přebor přípravek</t>
  </si>
  <si>
    <t>Přebor minipřípravek</t>
  </si>
  <si>
    <t>tel:</t>
  </si>
  <si>
    <t>e-mail:</t>
  </si>
  <si>
    <t>Spisová značka - spolkový rejstřík</t>
  </si>
  <si>
    <t>IČO</t>
  </si>
  <si>
    <t>Název klubu registrovaný v ČMSHb</t>
  </si>
  <si>
    <t>Telefon</t>
  </si>
  <si>
    <t>E-mail</t>
  </si>
  <si>
    <t>Soutěž</t>
  </si>
  <si>
    <t>Přebor mladších žáků</t>
  </si>
  <si>
    <t>Banka, město</t>
  </si>
  <si>
    <t>Název hřiště</t>
  </si>
  <si>
    <t>Za správnost údajů v přihlášce odpovídá:</t>
  </si>
  <si>
    <t>Výpočet startovného:</t>
  </si>
  <si>
    <t>Startovné (výpočet)</t>
  </si>
  <si>
    <t>M</t>
  </si>
  <si>
    <t>B</t>
  </si>
  <si>
    <t>základní</t>
  </si>
  <si>
    <t>max. sleva</t>
  </si>
  <si>
    <t>UPOZORNĚNÍ:</t>
  </si>
  <si>
    <t>Kód klubu ČMSHb</t>
  </si>
  <si>
    <t>Příjmení a jméno, titul</t>
  </si>
  <si>
    <t xml:space="preserve">Ulice a číslo popisné, město </t>
  </si>
  <si>
    <t>Extraliga mužů</t>
  </si>
  <si>
    <t>1. Liga</t>
  </si>
  <si>
    <t>Liga starších žáků</t>
  </si>
  <si>
    <t>Liga žen</t>
  </si>
  <si>
    <t>LIGOVÁ KOMISE ČMSHb</t>
  </si>
  <si>
    <t>Variabilní symbol platby:</t>
  </si>
  <si>
    <t>Adresa:</t>
  </si>
  <si>
    <t>Extraliga juniorů</t>
  </si>
  <si>
    <t>Extraliga dorostu</t>
  </si>
  <si>
    <t>1)  ZÁKLADNÍ ÚDAJE KLUBU</t>
  </si>
  <si>
    <t>Číslo účtu, kód banky</t>
  </si>
  <si>
    <t>Telefon:</t>
  </si>
  <si>
    <t xml:space="preserve">Nepřevádějte do formátu pdf, ani do žádného jiného formátu! </t>
  </si>
  <si>
    <t>Vyplňte pouze žlutě podbarvená pole!</t>
  </si>
  <si>
    <t>2)  KONTAKTNÍ OSOBA KLUBU A JEHO POVĚŘENÝ ZÁSTUPCE PRO VŠECHNY KATEGORIE</t>
  </si>
  <si>
    <t>+420 734 547 718</t>
  </si>
  <si>
    <t>LK@hokejbal.cz</t>
  </si>
  <si>
    <t>soutěžní ročník 2021-2022</t>
  </si>
  <si>
    <t>4)  PŘIHLÁŠKA TÝMŮ DO SOUTĚŽE</t>
  </si>
  <si>
    <t>Čas dom. utk.</t>
  </si>
  <si>
    <t>6)  SOUHRN PŘIHLÁŠKY</t>
  </si>
  <si>
    <t>3)  DOMÁCÍ HŘIŠTĚ</t>
  </si>
  <si>
    <t>SOUHRNNÁ PŘIHLÁŠKA DO SOUTĚŽÍ ČMSHb</t>
  </si>
  <si>
    <t>Příjmení a jméno:</t>
  </si>
  <si>
    <r>
      <rPr>
        <b/>
        <sz val="11"/>
        <color theme="1"/>
        <rFont val="Tahoma"/>
        <family val="2"/>
        <charset val="238"/>
      </rPr>
      <t>5)  ZÁVAZNÁ POŠTOVNÍ ADRESA</t>
    </r>
    <r>
      <rPr>
        <sz val="11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pro zasílání oficiální krespondence, popř. materiálního vybavení a jméno osoby pro převzetí.</t>
    </r>
  </si>
  <si>
    <t>R</t>
  </si>
  <si>
    <t>ANO/NE</t>
  </si>
  <si>
    <t>ANO</t>
  </si>
  <si>
    <t>POZN.: Startovné účtuje příslušný RSHB</t>
  </si>
  <si>
    <t>Tým v soutěži RSHb</t>
  </si>
  <si>
    <t>NE</t>
  </si>
  <si>
    <r>
      <t xml:space="preserve">Dres - doma </t>
    </r>
    <r>
      <rPr>
        <i/>
        <sz val="6"/>
        <color theme="1"/>
        <rFont val="Tahoma"/>
        <family val="2"/>
        <charset val="238"/>
      </rPr>
      <t>(světlý)</t>
    </r>
  </si>
  <si>
    <r>
      <t xml:space="preserve">Dres - venku </t>
    </r>
    <r>
      <rPr>
        <i/>
        <sz val="6"/>
        <color theme="1"/>
        <rFont val="Tahoma"/>
        <family val="2"/>
        <charset val="238"/>
      </rPr>
      <t>(tmavý)</t>
    </r>
  </si>
  <si>
    <r>
      <t>Přihlášky se podávají výhradně elektronicky tímto formulářem v souboru MS excel (koncovky .xls nebo .xlsx - z důvodu dalšího zpracování dat) na adresu</t>
    </r>
    <r>
      <rPr>
        <b/>
        <u/>
        <sz val="8"/>
        <rFont val="Tahoma"/>
        <family val="2"/>
        <charset val="238"/>
      </rPr>
      <t xml:space="preserve"> lkhokejbalvychod@seznam.cz</t>
    </r>
    <r>
      <rPr>
        <b/>
        <sz val="8"/>
        <rFont val="Tahoma"/>
        <family val="2"/>
        <charset val="238"/>
      </rPr>
      <t xml:space="preserve"> v termínu: </t>
    </r>
    <r>
      <rPr>
        <b/>
        <sz val="8"/>
        <color rgb="FFFF0000"/>
        <rFont val="Tahoma"/>
        <family val="2"/>
        <charset val="238"/>
      </rPr>
      <t>do 15.7.2021</t>
    </r>
    <r>
      <rPr>
        <b/>
        <sz val="8"/>
        <rFont val="Tahoma"/>
        <family val="2"/>
        <charset val="238"/>
      </rPr>
      <t xml:space="preserve"> - do všech soutěží!  Úhradu startovného proveďte do termínu daného na souhrnné faktuře za všechny přihlášené kategorie, kterou vystaví ekonomický úsek ČMSHb po zpracování přihlášek. </t>
    </r>
    <r>
      <rPr>
        <sz val="8"/>
        <rFont val="Tahoma"/>
        <family val="2"/>
        <charset val="238"/>
      </rPr>
      <t>(viz Propozice soutěží 2021-2022, Všeobecná ustanovení, str. 2, čl. III, odst. 5).</t>
    </r>
    <r>
      <rPr>
        <b/>
        <sz val="8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</si>
</sst>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000,000,000"/>
    <numFmt numFmtId="166" formatCode="h:mm;@"/>
    <numFmt numFmtId="167" formatCode="[$-409]h:mm:ss\ AM/PM;@"/>
  </numFmts>
  <fonts count="34" x14ac:knownFonts="1"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8"/>
      <color theme="0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rgb="FF0000CC"/>
      <name val="Tahoma"/>
      <family val="2"/>
      <charset val="238"/>
    </font>
    <font>
      <b/>
      <sz val="8"/>
      <color rgb="FF0099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7"/>
      <color theme="1" tint="0.499984740745262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i/>
      <sz val="9"/>
      <color rgb="FFFF0000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i/>
      <sz val="6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 applyFill="0"/>
  </cellStyleXfs>
  <cellXfs count="123">
    <xf numFmtId="0" fontId="0" fillId="0" borderId="0" xfId="0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4" fontId="11" fillId="0" borderId="0" xfId="0" applyNumberFormat="1" applyFont="1"/>
    <xf numFmtId="164" fontId="12" fillId="0" borderId="0" xfId="0" applyNumberFormat="1" applyFont="1"/>
    <xf numFmtId="0" fontId="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5" fillId="0" borderId="1" xfId="0" applyFont="1" applyBorder="1"/>
    <xf numFmtId="0" fontId="15" fillId="0" borderId="2" xfId="0" applyFont="1" applyBorder="1"/>
    <xf numFmtId="0" fontId="2" fillId="0" borderId="2" xfId="0" applyFont="1" applyBorder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7" fillId="0" borderId="10" xfId="1" applyBorder="1"/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64" fontId="16" fillId="0" borderId="0" xfId="0" applyNumberFormat="1" applyFont="1"/>
    <xf numFmtId="0" fontId="13" fillId="0" borderId="0" xfId="0" applyFont="1" applyProtection="1">
      <protection locked="0"/>
    </xf>
    <xf numFmtId="3" fontId="1" fillId="0" borderId="10" xfId="0" quotePrefix="1" applyNumberFormat="1" applyFont="1" applyBorder="1"/>
    <xf numFmtId="0" fontId="17" fillId="0" borderId="14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left" indent="1"/>
    </xf>
    <xf numFmtId="3" fontId="1" fillId="0" borderId="10" xfId="0" applyNumberFormat="1" applyFont="1" applyBorder="1"/>
    <xf numFmtId="0" fontId="1" fillId="0" borderId="10" xfId="0" applyFont="1" applyBorder="1"/>
    <xf numFmtId="0" fontId="9" fillId="0" borderId="0" xfId="0" applyFont="1" applyAlignment="1"/>
    <xf numFmtId="0" fontId="0" fillId="0" borderId="1" xfId="0" applyBorder="1"/>
    <xf numFmtId="0" fontId="17" fillId="0" borderId="2" xfId="0" applyFont="1" applyBorder="1"/>
    <xf numFmtId="0" fontId="24" fillId="0" borderId="2" xfId="0" applyFont="1" applyBorder="1"/>
    <xf numFmtId="0" fontId="26" fillId="0" borderId="0" xfId="0" applyFont="1"/>
    <xf numFmtId="0" fontId="27" fillId="0" borderId="10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3" fillId="5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13" fillId="5" borderId="0" xfId="0" applyNumberFormat="1" applyFont="1" applyFill="1" applyBorder="1" applyAlignment="1" applyProtection="1">
      <alignment horizontal="center" vertical="center"/>
      <protection hidden="1"/>
    </xf>
    <xf numFmtId="164" fontId="21" fillId="5" borderId="0" xfId="0" applyNumberFormat="1" applyFont="1" applyFill="1" applyBorder="1" applyAlignment="1" applyProtection="1">
      <alignment horizontal="center" vertical="center"/>
      <protection hidden="1"/>
    </xf>
    <xf numFmtId="164" fontId="28" fillId="5" borderId="0" xfId="0" applyNumberFormat="1" applyFont="1" applyFill="1" applyBorder="1" applyAlignment="1" applyProtection="1">
      <alignment horizontal="left" vertical="center" indent="1"/>
      <protection hidden="1"/>
    </xf>
    <xf numFmtId="164" fontId="13" fillId="5" borderId="22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7" fillId="3" borderId="11" xfId="0" applyFont="1" applyFill="1" applyBorder="1" applyAlignment="1" applyProtection="1">
      <alignment horizontal="center" vertical="center" shrinkToFit="1"/>
      <protection locked="0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 applyAlignment="1" applyProtection="1">
      <alignment horizontal="left" vertical="center" indent="1" shrinkToFit="1"/>
      <protection hidden="1"/>
    </xf>
    <xf numFmtId="0" fontId="17" fillId="3" borderId="12" xfId="0" applyFont="1" applyFill="1" applyBorder="1" applyAlignment="1" applyProtection="1">
      <alignment horizontal="left" vertical="center" indent="1" shrinkToFit="1"/>
      <protection hidden="1"/>
    </xf>
    <xf numFmtId="0" fontId="17" fillId="3" borderId="13" xfId="0" applyFont="1" applyFill="1" applyBorder="1" applyAlignment="1" applyProtection="1">
      <alignment horizontal="left" vertical="center" indent="1" shrinkToFit="1"/>
      <protection hidden="1"/>
    </xf>
    <xf numFmtId="0" fontId="13" fillId="3" borderId="11" xfId="0" applyFont="1" applyFill="1" applyBorder="1" applyAlignment="1" applyProtection="1">
      <alignment horizontal="center" vertical="center" shrinkToFit="1"/>
      <protection hidden="1"/>
    </xf>
    <xf numFmtId="0" fontId="13" fillId="3" borderId="13" xfId="0" applyFont="1" applyFill="1" applyBorder="1" applyAlignment="1" applyProtection="1">
      <alignment horizontal="center" vertical="center" shrinkToFit="1"/>
      <protection hidden="1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20" fillId="2" borderId="3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165" fontId="19" fillId="3" borderId="11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12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2" xfId="0" applyFont="1" applyFill="1" applyBorder="1" applyAlignment="1" applyProtection="1">
      <alignment horizontal="left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 shrinkToFit="1"/>
      <protection locked="0"/>
    </xf>
    <xf numFmtId="166" fontId="15" fillId="3" borderId="11" xfId="0" applyNumberFormat="1" applyFont="1" applyFill="1" applyBorder="1" applyAlignment="1">
      <alignment horizontal="center"/>
    </xf>
    <xf numFmtId="166" fontId="15" fillId="3" borderId="13" xfId="0" applyNumberFormat="1" applyFont="1" applyFill="1" applyBorder="1" applyAlignment="1">
      <alignment horizontal="center"/>
    </xf>
    <xf numFmtId="164" fontId="13" fillId="5" borderId="11" xfId="0" applyNumberFormat="1" applyFont="1" applyFill="1" applyBorder="1" applyAlignment="1" applyProtection="1">
      <alignment horizontal="right" vertical="center" indent="1"/>
      <protection hidden="1"/>
    </xf>
    <xf numFmtId="164" fontId="13" fillId="5" borderId="13" xfId="0" applyNumberFormat="1" applyFont="1" applyFill="1" applyBorder="1" applyAlignment="1" applyProtection="1">
      <alignment horizontal="right" vertical="center" indent="1"/>
      <protection hidden="1"/>
    </xf>
    <xf numFmtId="167" fontId="15" fillId="3" borderId="11" xfId="0" applyNumberFormat="1" applyFont="1" applyFill="1" applyBorder="1" applyAlignment="1">
      <alignment horizontal="center"/>
    </xf>
    <xf numFmtId="167" fontId="15" fillId="3" borderId="13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9" xfId="0" applyFont="1" applyBorder="1" applyAlignment="1">
      <alignment horizontal="left"/>
    </xf>
    <xf numFmtId="0" fontId="30" fillId="0" borderId="20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13" fillId="3" borderId="11" xfId="0" applyFont="1" applyFill="1" applyBorder="1" applyAlignment="1" applyProtection="1">
      <alignment horizontal="left" vertical="center" indent="1" shrinkToFit="1"/>
      <protection hidden="1"/>
    </xf>
    <xf numFmtId="0" fontId="13" fillId="3" borderId="12" xfId="0" applyFont="1" applyFill="1" applyBorder="1" applyAlignment="1" applyProtection="1">
      <alignment horizontal="left" vertical="center" indent="1" shrinkToFit="1"/>
      <protection hidden="1"/>
    </xf>
    <xf numFmtId="0" fontId="13" fillId="3" borderId="13" xfId="0" applyFont="1" applyFill="1" applyBorder="1" applyAlignment="1" applyProtection="1">
      <alignment horizontal="left" vertical="center" indent="1" shrinkToFit="1"/>
      <protection hidden="1"/>
    </xf>
    <xf numFmtId="0" fontId="9" fillId="0" borderId="9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3" fillId="0" borderId="11" xfId="0" applyNumberFormat="1" applyFont="1" applyBorder="1" applyAlignment="1" applyProtection="1">
      <alignment horizontal="right" indent="1"/>
      <protection hidden="1"/>
    </xf>
    <xf numFmtId="0" fontId="13" fillId="0" borderId="13" xfId="0" applyFont="1" applyBorder="1" applyAlignment="1" applyProtection="1">
      <alignment horizontal="right" indent="1"/>
      <protection hidden="1"/>
    </xf>
    <xf numFmtId="0" fontId="25" fillId="0" borderId="0" xfId="0" applyFont="1" applyAlignment="1">
      <alignment horizontal="center"/>
    </xf>
    <xf numFmtId="0" fontId="13" fillId="3" borderId="6" xfId="0" applyFont="1" applyFill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right"/>
    </xf>
    <xf numFmtId="164" fontId="16" fillId="3" borderId="11" xfId="0" applyNumberFormat="1" applyFont="1" applyFill="1" applyBorder="1" applyAlignment="1">
      <alignment horizontal="center"/>
    </xf>
    <xf numFmtId="164" fontId="16" fillId="3" borderId="12" xfId="0" applyNumberFormat="1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right"/>
    </xf>
    <xf numFmtId="3" fontId="1" fillId="3" borderId="11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3">
    <dxf>
      <font>
        <color theme="0"/>
      </font>
    </dxf>
    <dxf>
      <fill>
        <patternFill>
          <bgColor theme="3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9" defaultPivotStyle="PivotStyleLight16"/>
  <colors>
    <mruColors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</xdr:col>
      <xdr:colOff>124213</xdr:colOff>
      <xdr:row>4</xdr:row>
      <xdr:rowOff>9526</xdr:rowOff>
    </xdr:to>
    <xdr:pic>
      <xdr:nvPicPr>
        <xdr:cNvPr id="2" name="Obrázek 1" descr="cmshb_odstinysedi.png">
          <a:extLst>
            <a:ext uri="{FF2B5EF4-FFF2-40B4-BE49-F238E27FC236}">
              <a16:creationId xmlns:a16="http://schemas.microsoft.com/office/drawing/2014/main" id="{B56FB58C-524D-4BC2-9412-2CA03B74F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808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K@hokejba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2"/>
  <sheetViews>
    <sheetView showGridLines="0" tabSelected="1" workbookViewId="0">
      <selection activeCell="A58" sqref="A58:S58"/>
    </sheetView>
  </sheetViews>
  <sheetFormatPr baseColWidth="10" defaultColWidth="0" defaultRowHeight="14" zeroHeight="1" x14ac:dyDescent="0.15"/>
  <cols>
    <col min="1" max="2" width="9.25" style="14" customWidth="1"/>
    <col min="3" max="3" width="0.75" style="14" customWidth="1"/>
    <col min="4" max="5" width="9.25" style="14" customWidth="1"/>
    <col min="6" max="6" width="0.75" style="14" customWidth="1"/>
    <col min="7" max="8" width="9.25" style="14" customWidth="1"/>
    <col min="9" max="10" width="0.75" style="14" customWidth="1"/>
    <col min="11" max="11" width="9.25" style="14" customWidth="1"/>
    <col min="12" max="12" width="0.75" style="14" customWidth="1"/>
    <col min="13" max="13" width="9.25" style="14" customWidth="1"/>
    <col min="14" max="14" width="0.75" style="14" customWidth="1"/>
    <col min="15" max="15" width="7.5" style="14" customWidth="1"/>
    <col min="16" max="16" width="5.75" style="14" customWidth="1"/>
    <col min="17" max="17" width="0.75" style="14" customWidth="1"/>
    <col min="18" max="18" width="8.75" style="14" customWidth="1"/>
    <col min="19" max="19" width="23.25" style="14" customWidth="1"/>
    <col min="20" max="20" width="1" customWidth="1"/>
    <col min="21" max="23" width="9.25" hidden="1" customWidth="1"/>
    <col min="24" max="24" width="20.25" hidden="1" customWidth="1"/>
    <col min="25" max="25" width="9.25" hidden="1" customWidth="1"/>
    <col min="26" max="27" width="3.25" hidden="1" customWidth="1"/>
    <col min="28" max="31" width="9.25" hidden="1" customWidth="1"/>
    <col min="32" max="32" width="11.25" hidden="1" customWidth="1"/>
    <col min="33" max="16384" width="9.25" hidden="1"/>
  </cols>
  <sheetData>
    <row r="1" spans="1:19" ht="13" x14ac:dyDescent="0.15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1" x14ac:dyDescent="0.1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5" x14ac:dyDescent="0.15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3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3.75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8.75" customHeight="1" x14ac:dyDescent="0.15">
      <c r="A7" s="45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3.75" customHeight="1" x14ac:dyDescent="0.15">
      <c r="A8" s="35"/>
      <c r="B8" s="35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3.5" customHeight="1" x14ac:dyDescent="0.15">
      <c r="A9" s="61" t="s">
        <v>26</v>
      </c>
      <c r="B9" s="61"/>
      <c r="C9" s="2"/>
      <c r="D9" s="61" t="s">
        <v>11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1" customHeight="1" x14ac:dyDescent="0.15">
      <c r="A10" s="62"/>
      <c r="B10" s="63"/>
      <c r="C10" s="25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</row>
    <row r="11" spans="1:19" ht="3.75" customHeight="1" x14ac:dyDescent="0.15">
      <c r="A11" s="35"/>
      <c r="B11" s="35"/>
      <c r="C11" s="35"/>
      <c r="D11" s="35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3.5" customHeight="1" x14ac:dyDescent="0.15">
      <c r="A12" s="104" t="s">
        <v>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"/>
      <c r="M12" s="61" t="s">
        <v>9</v>
      </c>
      <c r="N12" s="61"/>
      <c r="O12" s="61"/>
      <c r="P12" s="61"/>
      <c r="Q12" s="61"/>
      <c r="R12" s="61"/>
      <c r="S12" s="61"/>
    </row>
    <row r="13" spans="1:19" ht="15" customHeight="1" x14ac:dyDescent="0.1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3"/>
      <c r="L13" s="26"/>
      <c r="M13" s="69"/>
      <c r="N13" s="70"/>
      <c r="O13" s="70"/>
      <c r="P13" s="70"/>
      <c r="Q13" s="70"/>
      <c r="R13" s="70"/>
      <c r="S13" s="71"/>
    </row>
    <row r="14" spans="1:19" ht="3.75" customHeight="1" x14ac:dyDescent="0.15">
      <c r="A14" s="3"/>
      <c r="B14" s="4"/>
      <c r="C14" s="4"/>
      <c r="D14" s="35"/>
      <c r="E14" s="5"/>
      <c r="F14" s="35"/>
      <c r="G14" s="35"/>
      <c r="H14" s="6"/>
      <c r="I14" s="35"/>
      <c r="J14" s="7"/>
      <c r="K14" s="7"/>
      <c r="L14" s="7"/>
      <c r="M14" s="7"/>
      <c r="N14" s="8"/>
      <c r="O14" s="37"/>
      <c r="P14" s="35"/>
      <c r="Q14" s="35"/>
      <c r="R14" s="35"/>
      <c r="S14" s="35"/>
    </row>
    <row r="15" spans="1:19" ht="13.5" customHeight="1" x14ac:dyDescent="0.15">
      <c r="A15" s="61" t="s">
        <v>10</v>
      </c>
      <c r="B15" s="61"/>
      <c r="C15" s="2"/>
      <c r="D15" s="61" t="s">
        <v>39</v>
      </c>
      <c r="E15" s="61"/>
      <c r="F15" s="61"/>
      <c r="G15" s="61"/>
      <c r="H15" s="61"/>
      <c r="I15" s="2"/>
      <c r="J15" s="61" t="s">
        <v>16</v>
      </c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5" customHeight="1" x14ac:dyDescent="0.15">
      <c r="A16" s="67"/>
      <c r="B16" s="68"/>
      <c r="C16" s="27"/>
      <c r="D16" s="69"/>
      <c r="E16" s="70"/>
      <c r="F16" s="70"/>
      <c r="G16" s="70"/>
      <c r="H16" s="71"/>
      <c r="I16" s="28"/>
      <c r="J16" s="72"/>
      <c r="K16" s="73"/>
      <c r="L16" s="73"/>
      <c r="M16" s="73"/>
      <c r="N16" s="73"/>
      <c r="O16" s="73"/>
      <c r="P16" s="73"/>
      <c r="Q16" s="73"/>
      <c r="R16" s="73"/>
      <c r="S16" s="74"/>
    </row>
    <row r="17" spans="1:32" ht="11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32" ht="18.75" customHeight="1" x14ac:dyDescent="0.15">
      <c r="A18" s="46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2"/>
      <c r="P18" s="12"/>
      <c r="Q18" s="12"/>
      <c r="R18" s="12"/>
      <c r="S18" s="12"/>
    </row>
    <row r="19" spans="1:32" ht="3.75" customHeight="1" x14ac:dyDescent="0.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32" ht="13.5" customHeight="1" x14ac:dyDescent="0.15">
      <c r="A20" s="61" t="s">
        <v>27</v>
      </c>
      <c r="B20" s="61"/>
      <c r="C20" s="61"/>
      <c r="D20" s="61"/>
      <c r="E20" s="61"/>
      <c r="F20" s="61"/>
      <c r="G20" s="61"/>
      <c r="H20" s="61"/>
      <c r="I20" s="10"/>
      <c r="J20" s="61" t="s">
        <v>12</v>
      </c>
      <c r="K20" s="61"/>
      <c r="L20" s="61"/>
      <c r="M20" s="61"/>
      <c r="N20" s="20"/>
      <c r="O20" s="61" t="s">
        <v>13</v>
      </c>
      <c r="P20" s="61"/>
      <c r="Q20" s="61"/>
      <c r="R20" s="61"/>
      <c r="S20" s="61"/>
    </row>
    <row r="21" spans="1:32" ht="15" customHeight="1" x14ac:dyDescent="0.15">
      <c r="A21" s="77"/>
      <c r="B21" s="78"/>
      <c r="C21" s="78"/>
      <c r="D21" s="78"/>
      <c r="E21" s="78"/>
      <c r="F21" s="78"/>
      <c r="G21" s="78"/>
      <c r="H21" s="79"/>
      <c r="I21" s="29"/>
      <c r="J21" s="80"/>
      <c r="K21" s="81"/>
      <c r="L21" s="81"/>
      <c r="M21" s="82"/>
      <c r="N21" s="30"/>
      <c r="O21" s="77"/>
      <c r="P21" s="78"/>
      <c r="Q21" s="78"/>
      <c r="R21" s="78"/>
      <c r="S21" s="79"/>
    </row>
    <row r="22" spans="1:32" ht="15" customHeight="1" x14ac:dyDescent="0.15">
      <c r="A22" s="77"/>
      <c r="B22" s="78"/>
      <c r="C22" s="78"/>
      <c r="D22" s="78"/>
      <c r="E22" s="78"/>
      <c r="F22" s="78"/>
      <c r="G22" s="78"/>
      <c r="H22" s="79"/>
      <c r="I22" s="29"/>
      <c r="J22" s="80"/>
      <c r="K22" s="81"/>
      <c r="L22" s="81"/>
      <c r="M22" s="82"/>
      <c r="N22" s="30"/>
      <c r="O22" s="77"/>
      <c r="P22" s="78"/>
      <c r="Q22" s="78"/>
      <c r="R22" s="78"/>
      <c r="S22" s="79"/>
    </row>
    <row r="23" spans="1:32" ht="11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32" ht="18.75" customHeight="1" x14ac:dyDescent="0.15">
      <c r="A24" s="45" t="s">
        <v>50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32" ht="3.75" customHeight="1" x14ac:dyDescent="0.15">
      <c r="A25" s="35"/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32" ht="13.5" customHeight="1" x14ac:dyDescent="0.15">
      <c r="A26" s="61" t="s">
        <v>17</v>
      </c>
      <c r="B26" s="61"/>
      <c r="C26" s="61"/>
      <c r="D26" s="61"/>
      <c r="E26" s="61"/>
      <c r="F26" s="61"/>
      <c r="G26" s="61"/>
      <c r="H26" s="61"/>
      <c r="I26" s="43"/>
      <c r="J26" s="76" t="s">
        <v>28</v>
      </c>
      <c r="K26" s="76"/>
      <c r="L26" s="76"/>
      <c r="M26" s="76"/>
      <c r="N26" s="76"/>
      <c r="O26" s="76"/>
      <c r="P26" s="76"/>
      <c r="Q26" s="76"/>
      <c r="R26" s="76"/>
      <c r="S26" s="76"/>
    </row>
    <row r="27" spans="1:32" ht="15" customHeight="1" x14ac:dyDescent="0.15">
      <c r="A27" s="77"/>
      <c r="B27" s="78"/>
      <c r="C27" s="78"/>
      <c r="D27" s="78"/>
      <c r="E27" s="78"/>
      <c r="F27" s="78"/>
      <c r="G27" s="78"/>
      <c r="H27" s="79"/>
      <c r="I27" s="35"/>
      <c r="J27" s="72"/>
      <c r="K27" s="73"/>
      <c r="L27" s="73"/>
      <c r="M27" s="73"/>
      <c r="N27" s="73"/>
      <c r="O27" s="73"/>
      <c r="P27" s="73"/>
      <c r="Q27" s="73"/>
      <c r="R27" s="73"/>
      <c r="S27" s="74"/>
    </row>
    <row r="28" spans="1:32" ht="12" x14ac:dyDescent="0.15">
      <c r="A28" s="3"/>
      <c r="B28" s="4"/>
      <c r="C28" s="4"/>
      <c r="D28" s="35"/>
      <c r="E28" s="5"/>
      <c r="F28" s="35"/>
      <c r="G28" s="35"/>
      <c r="H28" s="6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32" ht="18.75" customHeight="1" x14ac:dyDescent="0.15">
      <c r="A29" s="45" t="s">
        <v>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32" ht="3.75" customHeight="1" x14ac:dyDescent="0.15">
      <c r="A30" s="35"/>
      <c r="B30" s="35"/>
      <c r="C30" s="35"/>
      <c r="D30" s="35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32" ht="13.5" customHeight="1" x14ac:dyDescent="0.15">
      <c r="A31" s="61" t="s">
        <v>14</v>
      </c>
      <c r="B31" s="61"/>
      <c r="C31" s="61"/>
      <c r="D31" s="61"/>
      <c r="E31" s="61"/>
      <c r="F31" s="21"/>
      <c r="G31" s="61" t="s">
        <v>60</v>
      </c>
      <c r="H31" s="61"/>
      <c r="I31" s="61"/>
      <c r="K31" s="61" t="s">
        <v>61</v>
      </c>
      <c r="L31" s="61"/>
      <c r="M31" s="61"/>
      <c r="O31" s="61" t="s">
        <v>48</v>
      </c>
      <c r="P31" s="61"/>
      <c r="Q31" s="61"/>
      <c r="R31" s="75" t="s">
        <v>20</v>
      </c>
      <c r="S31" s="75"/>
      <c r="AF31" s="16">
        <v>37500</v>
      </c>
    </row>
    <row r="32" spans="1:32" ht="15" customHeight="1" x14ac:dyDescent="0.15">
      <c r="A32" s="83"/>
      <c r="B32" s="84"/>
      <c r="C32" s="84"/>
      <c r="D32" s="84"/>
      <c r="E32" s="85"/>
      <c r="G32" s="69"/>
      <c r="H32" s="70"/>
      <c r="I32" s="71"/>
      <c r="K32" s="69"/>
      <c r="L32" s="70"/>
      <c r="M32" s="71"/>
      <c r="O32" s="86"/>
      <c r="P32" s="87"/>
      <c r="Q32" s="2"/>
      <c r="R32" s="88" t="str">
        <f>IF(COUNTIF($X$32:$X$43,A32),VLOOKUP(A32,$X$32:$Y$43,2,0),"")</f>
        <v/>
      </c>
      <c r="S32" s="89"/>
      <c r="V32" s="1">
        <f>IF(R32="",0,R32)</f>
        <v>0</v>
      </c>
      <c r="X32" s="11" t="s">
        <v>29</v>
      </c>
      <c r="Y32" s="11">
        <v>15000</v>
      </c>
      <c r="Z32" s="16"/>
      <c r="AA32" s="16" t="s">
        <v>21</v>
      </c>
      <c r="AB32" s="15" t="str">
        <f>IF(AND(Z32=1,COUNTIF($A$32:$E$43,X32)),AA32,"")</f>
        <v/>
      </c>
      <c r="AD32" s="1" t="s">
        <v>23</v>
      </c>
      <c r="AE32" s="1"/>
      <c r="AF32" s="16">
        <v>50000</v>
      </c>
    </row>
    <row r="33" spans="1:32" ht="15" customHeight="1" x14ac:dyDescent="0.15">
      <c r="A33" s="83"/>
      <c r="B33" s="84"/>
      <c r="C33" s="84"/>
      <c r="D33" s="84"/>
      <c r="E33" s="85"/>
      <c r="G33" s="69"/>
      <c r="H33" s="70"/>
      <c r="I33" s="71"/>
      <c r="K33" s="69"/>
      <c r="L33" s="70"/>
      <c r="M33" s="71"/>
      <c r="O33" s="90"/>
      <c r="P33" s="91"/>
      <c r="Q33" s="2"/>
      <c r="R33" s="88" t="str">
        <f t="shared" ref="R33:R43" si="0">IF(COUNTIF($X$32:$X$43,A33),VLOOKUP(A33,$X$32:$Y$43,2,0),"")</f>
        <v/>
      </c>
      <c r="S33" s="89"/>
      <c r="V33" s="1">
        <f t="shared" ref="V33:V43" si="1">IF(R33="",0,R33)</f>
        <v>0</v>
      </c>
      <c r="X33" s="11" t="s">
        <v>30</v>
      </c>
      <c r="Y33" s="17">
        <f>SUM(AF32-AF38)</f>
        <v>50000</v>
      </c>
      <c r="Z33" s="16"/>
      <c r="AA33" s="16" t="s">
        <v>21</v>
      </c>
      <c r="AB33" s="15" t="str">
        <f t="shared" ref="AB33:AB43" si="2">IF(AND(Z33=1,COUNTIF($A$32:$E$43,X33)),AA33,"")</f>
        <v/>
      </c>
      <c r="AD33" s="1" t="s">
        <v>24</v>
      </c>
      <c r="AE33" s="1"/>
      <c r="AF33" s="16">
        <v>40000</v>
      </c>
    </row>
    <row r="34" spans="1:32" ht="15" customHeight="1" x14ac:dyDescent="0.15">
      <c r="A34" s="83"/>
      <c r="B34" s="84"/>
      <c r="C34" s="84"/>
      <c r="D34" s="84"/>
      <c r="E34" s="85"/>
      <c r="G34" s="69"/>
      <c r="H34" s="70"/>
      <c r="I34" s="71"/>
      <c r="K34" s="69"/>
      <c r="L34" s="70"/>
      <c r="M34" s="71"/>
      <c r="O34" s="90"/>
      <c r="P34" s="91"/>
      <c r="Q34" s="2"/>
      <c r="R34" s="88" t="str">
        <f t="shared" si="0"/>
        <v/>
      </c>
      <c r="S34" s="89"/>
      <c r="V34" s="1">
        <f t="shared" si="1"/>
        <v>0</v>
      </c>
      <c r="X34" s="11" t="s">
        <v>36</v>
      </c>
      <c r="Y34" s="11">
        <v>6000</v>
      </c>
      <c r="Z34" s="16">
        <v>1</v>
      </c>
      <c r="AA34" s="16" t="s">
        <v>0</v>
      </c>
      <c r="AB34" s="15" t="str">
        <f t="shared" si="2"/>
        <v/>
      </c>
      <c r="AD34" s="15" t="s">
        <v>1</v>
      </c>
      <c r="AE34" s="15">
        <f>COUNTIF($AB$32:$AB$43,AD34)</f>
        <v>0</v>
      </c>
      <c r="AF34" s="16">
        <v>35000</v>
      </c>
    </row>
    <row r="35" spans="1:32" ht="15" customHeight="1" x14ac:dyDescent="0.15">
      <c r="A35" s="83"/>
      <c r="B35" s="84"/>
      <c r="C35" s="84"/>
      <c r="D35" s="84"/>
      <c r="E35" s="85"/>
      <c r="G35" s="69"/>
      <c r="H35" s="70"/>
      <c r="I35" s="71"/>
      <c r="K35" s="69"/>
      <c r="L35" s="70"/>
      <c r="M35" s="71"/>
      <c r="O35" s="90"/>
      <c r="P35" s="91"/>
      <c r="Q35" s="2"/>
      <c r="R35" s="88" t="str">
        <f t="shared" si="0"/>
        <v/>
      </c>
      <c r="S35" s="89"/>
      <c r="V35" s="1">
        <f t="shared" si="1"/>
        <v>0</v>
      </c>
      <c r="X35" s="11" t="s">
        <v>37</v>
      </c>
      <c r="Y35" s="11">
        <v>6000</v>
      </c>
      <c r="Z35" s="16">
        <v>1</v>
      </c>
      <c r="AA35" s="16" t="s">
        <v>0</v>
      </c>
      <c r="AB35" s="15" t="str">
        <f t="shared" si="2"/>
        <v/>
      </c>
      <c r="AD35" s="15" t="s">
        <v>0</v>
      </c>
      <c r="AE35" s="15">
        <f t="shared" ref="AE35:AE37" si="3">COUNTIF($AB$32:$AB$43,AD35)</f>
        <v>0</v>
      </c>
      <c r="AF35" s="16">
        <v>30000</v>
      </c>
    </row>
    <row r="36" spans="1:32" ht="15" customHeight="1" x14ac:dyDescent="0.15">
      <c r="A36" s="83"/>
      <c r="B36" s="84"/>
      <c r="C36" s="84"/>
      <c r="D36" s="84"/>
      <c r="E36" s="85"/>
      <c r="G36" s="69"/>
      <c r="H36" s="70"/>
      <c r="I36" s="71"/>
      <c r="K36" s="69"/>
      <c r="L36" s="70"/>
      <c r="M36" s="71"/>
      <c r="O36" s="90"/>
      <c r="P36" s="91"/>
      <c r="Q36" s="2"/>
      <c r="R36" s="88" t="str">
        <f t="shared" si="0"/>
        <v/>
      </c>
      <c r="S36" s="89"/>
      <c r="V36" s="1">
        <f t="shared" si="1"/>
        <v>0</v>
      </c>
      <c r="X36" s="11" t="s">
        <v>31</v>
      </c>
      <c r="Y36" s="11">
        <v>4000</v>
      </c>
      <c r="Z36" s="16">
        <v>1</v>
      </c>
      <c r="AA36" s="16" t="s">
        <v>1</v>
      </c>
      <c r="AB36" s="15" t="str">
        <f t="shared" si="2"/>
        <v/>
      </c>
      <c r="AD36" s="15" t="s">
        <v>2</v>
      </c>
      <c r="AE36" s="15">
        <f t="shared" si="3"/>
        <v>0</v>
      </c>
      <c r="AF36" s="16">
        <v>25000</v>
      </c>
    </row>
    <row r="37" spans="1:32" ht="15" customHeight="1" x14ac:dyDescent="0.15">
      <c r="A37" s="83"/>
      <c r="B37" s="84"/>
      <c r="C37" s="84"/>
      <c r="D37" s="84"/>
      <c r="E37" s="85"/>
      <c r="G37" s="69"/>
      <c r="H37" s="70"/>
      <c r="I37" s="71"/>
      <c r="K37" s="69"/>
      <c r="L37" s="70"/>
      <c r="M37" s="71"/>
      <c r="O37" s="90"/>
      <c r="P37" s="91"/>
      <c r="Q37" s="2"/>
      <c r="R37" s="88" t="str">
        <f t="shared" si="0"/>
        <v/>
      </c>
      <c r="S37" s="89"/>
      <c r="V37" s="1">
        <f t="shared" si="1"/>
        <v>0</v>
      </c>
      <c r="X37" s="11" t="s">
        <v>15</v>
      </c>
      <c r="Y37" s="11">
        <v>4000</v>
      </c>
      <c r="Z37" s="16">
        <v>1</v>
      </c>
      <c r="AA37" s="16" t="s">
        <v>1</v>
      </c>
      <c r="AB37" s="15" t="str">
        <f t="shared" si="2"/>
        <v/>
      </c>
      <c r="AD37" s="50" t="s">
        <v>54</v>
      </c>
      <c r="AE37" s="15">
        <f t="shared" si="3"/>
        <v>0</v>
      </c>
      <c r="AF37" s="16">
        <v>30000</v>
      </c>
    </row>
    <row r="38" spans="1:32" ht="15" customHeight="1" x14ac:dyDescent="0.15">
      <c r="A38" s="83"/>
      <c r="B38" s="84"/>
      <c r="C38" s="84"/>
      <c r="D38" s="84"/>
      <c r="E38" s="85"/>
      <c r="G38" s="69"/>
      <c r="H38" s="70"/>
      <c r="I38" s="71"/>
      <c r="K38" s="69"/>
      <c r="L38" s="70"/>
      <c r="M38" s="71"/>
      <c r="O38" s="90"/>
      <c r="P38" s="91"/>
      <c r="Q38" s="2"/>
      <c r="R38" s="88" t="str">
        <f t="shared" si="0"/>
        <v/>
      </c>
      <c r="S38" s="89"/>
      <c r="V38" s="1">
        <f t="shared" si="1"/>
        <v>0</v>
      </c>
      <c r="X38" s="11" t="s">
        <v>5</v>
      </c>
      <c r="Y38" s="11">
        <v>2000</v>
      </c>
      <c r="Z38" s="16">
        <v>1</v>
      </c>
      <c r="AA38" s="16" t="s">
        <v>2</v>
      </c>
      <c r="AB38" s="15" t="str">
        <f t="shared" si="2"/>
        <v/>
      </c>
      <c r="AD38" s="9"/>
      <c r="AE38" s="15">
        <f>IF(SUM(AE34:AE36)=0,AE37,SUM(AE34:AE36))</f>
        <v>0</v>
      </c>
      <c r="AF38" s="18">
        <f>IF(AE38=0,0,IF(AE38=1,VLOOKUP(AE38,AE34:AF37,2,0),IF(AE38=2,AF31,IF(AE38&gt;2,AF33,IF(AE38=0,AF37,0)))))</f>
        <v>0</v>
      </c>
    </row>
    <row r="39" spans="1:32" ht="15" customHeight="1" x14ac:dyDescent="0.15">
      <c r="A39" s="83"/>
      <c r="B39" s="84"/>
      <c r="C39" s="84"/>
      <c r="D39" s="84"/>
      <c r="E39" s="85"/>
      <c r="G39" s="69"/>
      <c r="H39" s="70"/>
      <c r="I39" s="71"/>
      <c r="K39" s="69"/>
      <c r="L39" s="70"/>
      <c r="M39" s="71"/>
      <c r="O39" s="90"/>
      <c r="P39" s="91"/>
      <c r="Q39" s="2"/>
      <c r="R39" s="88" t="str">
        <f t="shared" si="0"/>
        <v/>
      </c>
      <c r="S39" s="89"/>
      <c r="V39" s="1">
        <f t="shared" si="1"/>
        <v>0</v>
      </c>
      <c r="X39" s="11" t="s">
        <v>6</v>
      </c>
      <c r="Y39" s="11">
        <v>2000</v>
      </c>
      <c r="Z39" s="16">
        <v>1</v>
      </c>
      <c r="AA39" s="16" t="s">
        <v>2</v>
      </c>
      <c r="AB39" s="15" t="str">
        <f t="shared" si="2"/>
        <v/>
      </c>
    </row>
    <row r="40" spans="1:32" ht="15" customHeight="1" x14ac:dyDescent="0.15">
      <c r="A40" s="83"/>
      <c r="B40" s="84"/>
      <c r="C40" s="84"/>
      <c r="D40" s="84"/>
      <c r="E40" s="85"/>
      <c r="G40" s="69"/>
      <c r="H40" s="70"/>
      <c r="I40" s="71"/>
      <c r="K40" s="69"/>
      <c r="L40" s="70"/>
      <c r="M40" s="71"/>
      <c r="O40" s="90"/>
      <c r="P40" s="91"/>
      <c r="Q40" s="2"/>
      <c r="R40" s="88" t="str">
        <f t="shared" si="0"/>
        <v/>
      </c>
      <c r="S40" s="89"/>
      <c r="V40" s="1">
        <f t="shared" si="1"/>
        <v>0</v>
      </c>
      <c r="X40" s="11" t="s">
        <v>32</v>
      </c>
      <c r="Y40" s="11">
        <v>4000</v>
      </c>
      <c r="Z40" s="16"/>
      <c r="AA40" s="16" t="s">
        <v>22</v>
      </c>
      <c r="AB40" s="15" t="str">
        <f t="shared" si="2"/>
        <v/>
      </c>
    </row>
    <row r="41" spans="1:32" ht="15" customHeight="1" x14ac:dyDescent="0.15">
      <c r="A41" s="83"/>
      <c r="B41" s="84"/>
      <c r="C41" s="84"/>
      <c r="D41" s="84"/>
      <c r="E41" s="85"/>
      <c r="G41" s="69"/>
      <c r="H41" s="70"/>
      <c r="I41" s="71"/>
      <c r="K41" s="69"/>
      <c r="L41" s="70"/>
      <c r="M41" s="71"/>
      <c r="O41" s="90"/>
      <c r="P41" s="91"/>
      <c r="Q41" s="2"/>
      <c r="R41" s="88" t="str">
        <f t="shared" si="0"/>
        <v/>
      </c>
      <c r="S41" s="89"/>
      <c r="V41" s="1">
        <f t="shared" si="1"/>
        <v>0</v>
      </c>
      <c r="X41" s="44" t="s">
        <v>58</v>
      </c>
      <c r="Y41" s="11"/>
      <c r="Z41" s="16">
        <v>1</v>
      </c>
      <c r="AA41" s="49" t="s">
        <v>54</v>
      </c>
      <c r="AB41" s="15" t="str">
        <f>IF(AND(Z41=1,H44=AC42),AA41,"")</f>
        <v/>
      </c>
    </row>
    <row r="42" spans="1:32" ht="15" customHeight="1" x14ac:dyDescent="0.15">
      <c r="A42" s="83"/>
      <c r="B42" s="84"/>
      <c r="C42" s="84"/>
      <c r="D42" s="84"/>
      <c r="E42" s="85"/>
      <c r="G42" s="69"/>
      <c r="H42" s="70"/>
      <c r="I42" s="71"/>
      <c r="K42" s="69"/>
      <c r="L42" s="70"/>
      <c r="M42" s="71"/>
      <c r="O42" s="90"/>
      <c r="P42" s="91"/>
      <c r="Q42" s="2"/>
      <c r="R42" s="88" t="str">
        <f t="shared" si="0"/>
        <v/>
      </c>
      <c r="S42" s="89"/>
      <c r="V42" s="1">
        <f t="shared" si="1"/>
        <v>0</v>
      </c>
      <c r="X42" s="44"/>
      <c r="Y42" s="11"/>
      <c r="Z42" s="16"/>
      <c r="AA42" s="16"/>
      <c r="AB42" s="15" t="str">
        <f t="shared" si="2"/>
        <v/>
      </c>
      <c r="AC42" t="s">
        <v>56</v>
      </c>
    </row>
    <row r="43" spans="1:32" ht="15" customHeight="1" x14ac:dyDescent="0.15">
      <c r="A43" s="83"/>
      <c r="B43" s="84"/>
      <c r="C43" s="84"/>
      <c r="D43" s="84"/>
      <c r="E43" s="85"/>
      <c r="G43" s="69"/>
      <c r="H43" s="70"/>
      <c r="I43" s="71"/>
      <c r="K43" s="69"/>
      <c r="L43" s="70"/>
      <c r="M43" s="71"/>
      <c r="O43" s="90"/>
      <c r="P43" s="91"/>
      <c r="Q43" s="2"/>
      <c r="R43" s="88" t="str">
        <f t="shared" si="0"/>
        <v/>
      </c>
      <c r="S43" s="89"/>
      <c r="V43" s="1">
        <f t="shared" si="1"/>
        <v>0</v>
      </c>
      <c r="X43" s="44"/>
      <c r="Y43" s="11"/>
      <c r="Z43" s="16"/>
      <c r="AA43" s="16"/>
      <c r="AB43" s="15" t="str">
        <f t="shared" si="2"/>
        <v/>
      </c>
      <c r="AC43" t="s">
        <v>59</v>
      </c>
    </row>
    <row r="44" spans="1:32" ht="15" customHeight="1" x14ac:dyDescent="0.15">
      <c r="A44" s="57" t="str">
        <f>IF(COUNTIF(A32:E43,X33)=1,X41,"")</f>
        <v/>
      </c>
      <c r="B44" s="57"/>
      <c r="C44" s="57"/>
      <c r="D44" s="57"/>
      <c r="E44" s="57"/>
      <c r="F44" s="51"/>
      <c r="G44" s="55" t="s">
        <v>55</v>
      </c>
      <c r="H44" s="54"/>
      <c r="I44" s="51"/>
      <c r="J44" s="51"/>
      <c r="K44" s="56" t="s">
        <v>57</v>
      </c>
      <c r="L44" s="51"/>
      <c r="M44" s="51"/>
      <c r="N44" s="51"/>
      <c r="O44" s="51"/>
      <c r="P44" s="51"/>
      <c r="Q44" s="51"/>
      <c r="R44" s="51"/>
      <c r="S44" s="51"/>
      <c r="V44" s="1"/>
      <c r="X44" s="52"/>
      <c r="Y44" s="53"/>
      <c r="Z44" s="53"/>
      <c r="AA44" s="53"/>
      <c r="AB44" s="53"/>
    </row>
    <row r="45" spans="1:32" ht="1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Y45" s="1"/>
      <c r="Z45" s="1"/>
      <c r="AA45" s="1"/>
      <c r="AB45" s="9"/>
    </row>
    <row r="46" spans="1:32" x14ac:dyDescent="0.15">
      <c r="A46" s="12" t="s">
        <v>53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32" ht="3.75" customHeight="1" x14ac:dyDescent="0.15">
      <c r="A47" s="35"/>
      <c r="B47" s="35"/>
      <c r="C47" s="35"/>
      <c r="D47" s="35"/>
      <c r="E47" s="3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32" ht="15" customHeight="1" x14ac:dyDescent="0.15">
      <c r="A48" s="113" t="s">
        <v>35</v>
      </c>
      <c r="B48" s="113"/>
      <c r="C48" s="31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</row>
    <row r="49" spans="1:19" ht="15" customHeight="1" x14ac:dyDescent="0.15">
      <c r="A49" s="113" t="s">
        <v>52</v>
      </c>
      <c r="B49" s="113"/>
      <c r="C49" s="36"/>
      <c r="D49" s="117"/>
      <c r="E49" s="118"/>
      <c r="F49" s="118"/>
      <c r="G49" s="118"/>
      <c r="H49" s="118"/>
      <c r="I49" s="118"/>
      <c r="J49" s="119"/>
      <c r="K49" s="35"/>
      <c r="L49" s="36"/>
      <c r="M49" s="120" t="s">
        <v>40</v>
      </c>
      <c r="N49" s="120"/>
      <c r="O49" s="120"/>
      <c r="P49" s="120"/>
      <c r="Q49" s="36"/>
      <c r="R49" s="121"/>
      <c r="S49" s="122"/>
    </row>
    <row r="50" spans="1:19" ht="11" x14ac:dyDescent="0.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x14ac:dyDescent="0.15">
      <c r="A51" s="45" t="s">
        <v>49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.75" customHeight="1" x14ac:dyDescent="0.15">
      <c r="A52" s="35"/>
      <c r="B52" s="35"/>
      <c r="C52" s="35"/>
      <c r="D52" s="35"/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6.5" customHeight="1" x14ac:dyDescent="0.15">
      <c r="A53" s="105" t="s">
        <v>34</v>
      </c>
      <c r="B53" s="105"/>
      <c r="C53" s="105"/>
      <c r="D53" s="105"/>
      <c r="E53" s="105"/>
      <c r="F53" s="106" t="str">
        <f>IF(A10="","",CONCATENATE(200,A10))</f>
        <v/>
      </c>
      <c r="G53" s="107"/>
      <c r="H53" s="107"/>
      <c r="I53" s="107"/>
      <c r="J53" s="108"/>
      <c r="K53" s="38"/>
      <c r="L53" s="2"/>
      <c r="M53" s="105" t="s">
        <v>19</v>
      </c>
      <c r="N53" s="105"/>
      <c r="O53" s="105"/>
      <c r="P53" s="105"/>
      <c r="Q53" s="2"/>
      <c r="R53" s="109">
        <f>SUM(SUM(V32:V53))</f>
        <v>0</v>
      </c>
      <c r="S53" s="110"/>
    </row>
    <row r="54" spans="1:19" ht="11" x14ac:dyDescent="0.15">
      <c r="A54" s="1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8.75" customHeight="1" x14ac:dyDescent="0.15">
      <c r="A55" s="111" t="s">
        <v>18</v>
      </c>
      <c r="B55" s="111"/>
      <c r="C55" s="111"/>
      <c r="D55" s="111"/>
      <c r="E55" s="111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2"/>
      <c r="Q55" s="2"/>
      <c r="R55" s="2"/>
      <c r="S55" s="2"/>
    </row>
    <row r="56" spans="1:19" ht="11" x14ac:dyDescent="0.15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15">
      <c r="A57" s="47" t="s">
        <v>25</v>
      </c>
      <c r="B57" s="35"/>
      <c r="C57" s="35"/>
      <c r="D57" s="35"/>
      <c r="E57" s="35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"/>
      <c r="Q57" s="2"/>
      <c r="R57" s="2"/>
      <c r="S57" s="2"/>
    </row>
    <row r="58" spans="1:19" ht="12" x14ac:dyDescent="0.15">
      <c r="A58" s="92" t="s">
        <v>42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4"/>
    </row>
    <row r="59" spans="1:19" ht="12" x14ac:dyDescent="0.15">
      <c r="A59" s="95" t="s">
        <v>41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</row>
    <row r="60" spans="1:19" ht="50.25" customHeight="1" x14ac:dyDescent="0.15">
      <c r="A60" s="98" t="s">
        <v>62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/>
    </row>
    <row r="61" spans="1:19" ht="3.75" customHeight="1" thickBot="1" x14ac:dyDescent="0.2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3" x14ac:dyDescent="0.15">
      <c r="A62" s="48" t="s">
        <v>33</v>
      </c>
      <c r="B62" s="22"/>
      <c r="C62" s="39"/>
      <c r="D62" s="39"/>
      <c r="E62" s="40"/>
      <c r="F62" s="39"/>
      <c r="G62" s="39"/>
      <c r="H62" s="39"/>
      <c r="I62" s="39"/>
      <c r="J62" s="39"/>
      <c r="K62" s="39"/>
      <c r="L62" s="23" t="s">
        <v>7</v>
      </c>
      <c r="M62" s="33" t="s">
        <v>44</v>
      </c>
      <c r="N62" s="41"/>
      <c r="O62" s="41"/>
      <c r="P62" s="23" t="s">
        <v>8</v>
      </c>
      <c r="Q62" s="24" t="s">
        <v>45</v>
      </c>
      <c r="R62" s="42"/>
      <c r="S62" s="41"/>
    </row>
  </sheetData>
  <mergeCells count="111">
    <mergeCell ref="A58:S58"/>
    <mergeCell ref="A59:S59"/>
    <mergeCell ref="A60:S60"/>
    <mergeCell ref="A13:K13"/>
    <mergeCell ref="A12:K12"/>
    <mergeCell ref="J27:S27"/>
    <mergeCell ref="A53:E53"/>
    <mergeCell ref="F53:J53"/>
    <mergeCell ref="M53:P53"/>
    <mergeCell ref="R53:S53"/>
    <mergeCell ref="A55:E55"/>
    <mergeCell ref="F55:O55"/>
    <mergeCell ref="A48:B48"/>
    <mergeCell ref="D48:S48"/>
    <mergeCell ref="A49:B49"/>
    <mergeCell ref="D49:J49"/>
    <mergeCell ref="M49:P49"/>
    <mergeCell ref="R49:S49"/>
    <mergeCell ref="A42:E42"/>
    <mergeCell ref="G42:I42"/>
    <mergeCell ref="K42:M42"/>
    <mergeCell ref="O42:P42"/>
    <mergeCell ref="R42:S42"/>
    <mergeCell ref="A43:E43"/>
    <mergeCell ref="G43:I43"/>
    <mergeCell ref="K43:M43"/>
    <mergeCell ref="O43:P43"/>
    <mergeCell ref="R43:S43"/>
    <mergeCell ref="A40:E40"/>
    <mergeCell ref="G40:I40"/>
    <mergeCell ref="K40:M40"/>
    <mergeCell ref="O40:P40"/>
    <mergeCell ref="R40:S40"/>
    <mergeCell ref="A41:E41"/>
    <mergeCell ref="G41:I41"/>
    <mergeCell ref="K41:M41"/>
    <mergeCell ref="O41:P41"/>
    <mergeCell ref="R41:S41"/>
    <mergeCell ref="A38:E38"/>
    <mergeCell ref="G38:I38"/>
    <mergeCell ref="K38:M38"/>
    <mergeCell ref="O38:P38"/>
    <mergeCell ref="R38:S38"/>
    <mergeCell ref="A39:E39"/>
    <mergeCell ref="G39:I39"/>
    <mergeCell ref="K39:M39"/>
    <mergeCell ref="O39:P39"/>
    <mergeCell ref="R39:S39"/>
    <mergeCell ref="A36:E36"/>
    <mergeCell ref="G36:I36"/>
    <mergeCell ref="K36:M36"/>
    <mergeCell ref="O36:P36"/>
    <mergeCell ref="R36:S36"/>
    <mergeCell ref="A37:E37"/>
    <mergeCell ref="G37:I37"/>
    <mergeCell ref="K37:M37"/>
    <mergeCell ref="O37:P37"/>
    <mergeCell ref="R37:S37"/>
    <mergeCell ref="A34:E34"/>
    <mergeCell ref="G34:I34"/>
    <mergeCell ref="K34:M34"/>
    <mergeCell ref="O34:P34"/>
    <mergeCell ref="R34:S34"/>
    <mergeCell ref="A35:E35"/>
    <mergeCell ref="G35:I35"/>
    <mergeCell ref="K35:M35"/>
    <mergeCell ref="O35:P35"/>
    <mergeCell ref="R35:S35"/>
    <mergeCell ref="A32:E32"/>
    <mergeCell ref="G32:I32"/>
    <mergeCell ref="K32:M32"/>
    <mergeCell ref="O32:P32"/>
    <mergeCell ref="R32:S32"/>
    <mergeCell ref="A33:E33"/>
    <mergeCell ref="G33:I33"/>
    <mergeCell ref="K33:M33"/>
    <mergeCell ref="O33:P33"/>
    <mergeCell ref="R33:S33"/>
    <mergeCell ref="J26:S26"/>
    <mergeCell ref="A27:H27"/>
    <mergeCell ref="A26:H26"/>
    <mergeCell ref="A21:H21"/>
    <mergeCell ref="J21:M21"/>
    <mergeCell ref="O21:S21"/>
    <mergeCell ref="A22:H22"/>
    <mergeCell ref="J22:M22"/>
    <mergeCell ref="O22:S22"/>
    <mergeCell ref="A44:E44"/>
    <mergeCell ref="A1:S1"/>
    <mergeCell ref="A2:S3"/>
    <mergeCell ref="A4:S4"/>
    <mergeCell ref="A9:B9"/>
    <mergeCell ref="D9:S9"/>
    <mergeCell ref="A10:B10"/>
    <mergeCell ref="D10:S10"/>
    <mergeCell ref="A16:B16"/>
    <mergeCell ref="D16:H16"/>
    <mergeCell ref="J16:S16"/>
    <mergeCell ref="A20:H20"/>
    <mergeCell ref="J20:M20"/>
    <mergeCell ref="O20:S20"/>
    <mergeCell ref="M12:S12"/>
    <mergeCell ref="M13:S13"/>
    <mergeCell ref="A15:B15"/>
    <mergeCell ref="D15:H15"/>
    <mergeCell ref="J15:S15"/>
    <mergeCell ref="A31:E31"/>
    <mergeCell ref="G31:I31"/>
    <mergeCell ref="K31:M31"/>
    <mergeCell ref="O31:Q31"/>
    <mergeCell ref="R31:S31"/>
  </mergeCells>
  <conditionalFormatting sqref="A44:E44">
    <cfRule type="cellIs" dxfId="2" priority="3" operator="equal">
      <formula>$X$41</formula>
    </cfRule>
  </conditionalFormatting>
  <conditionalFormatting sqref="H44">
    <cfRule type="expression" dxfId="1" priority="2">
      <formula>$A$44=$X$41</formula>
    </cfRule>
  </conditionalFormatting>
  <conditionalFormatting sqref="G44:K44">
    <cfRule type="expression" dxfId="0" priority="1">
      <formula>$A$44&lt;&gt;$X$41</formula>
    </cfRule>
  </conditionalFormatting>
  <dataValidations disablePrompts="1" count="2">
    <dataValidation type="list" allowBlank="1" showInputMessage="1" showErrorMessage="1" errorTitle="POZOR!!!" error="Vyberte soutěž z rozevíracího seznamu v buňce!!!" promptTitle="Výběr soutěže:" prompt="Vyberte jednu z možností rozevíracího seznamu v buňce." sqref="A32:E43" xr:uid="{00000000-0002-0000-0000-000000000000}">
      <formula1>$X$31:$X$43</formula1>
    </dataValidation>
    <dataValidation type="list" allowBlank="1" showInputMessage="1" showErrorMessage="1" sqref="H44" xr:uid="{00000000-0002-0000-0000-000001000000}">
      <formula1>$AC$41:$AC$43</formula1>
    </dataValidation>
  </dataValidations>
  <hyperlinks>
    <hyperlink ref="Q62" r:id="rId1" xr:uid="{00000000-0004-0000-0000-000000000000}"/>
  </hyperlinks>
  <printOptions horizontalCentered="1"/>
  <pageMargins left="0.51181102362204722" right="0.31496062992125984" top="0.39370078740157483" bottom="0.39370078740157483" header="0.31496062992125984" footer="0.31496062992125984"/>
  <pageSetup paperSize="9" orientation="portrait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Tarzan</dc:creator>
  <cp:lastModifiedBy>Microsoft Office User</cp:lastModifiedBy>
  <cp:lastPrinted>2021-06-04T10:45:26Z</cp:lastPrinted>
  <dcterms:created xsi:type="dcterms:W3CDTF">2011-11-23T00:37:03Z</dcterms:created>
  <dcterms:modified xsi:type="dcterms:W3CDTF">2021-06-24T18:43:43Z</dcterms:modified>
</cp:coreProperties>
</file>